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pf_mPrzedsiewzieciaAnalityczni" sheetId="1" r:id="rId1"/>
  </sheets>
  <definedNames>
    <definedName name="_xlnm.Print_Area" localSheetId="0">'Wpf_mPrzedsiewzieciaAnalityczni'!$A$1:$S$39</definedName>
    <definedName name="_xlnm.Print_Titles" localSheetId="0">'Wpf_mPrzedsiewzieciaAnalityczni'!$5:$7</definedName>
  </definedNames>
  <calcPr fullCalcOnLoad="1"/>
</workbook>
</file>

<file path=xl/sharedStrings.xml><?xml version="1.0" encoding="utf-8"?>
<sst xmlns="http://schemas.openxmlformats.org/spreadsheetml/2006/main" count="65" uniqueCount="43">
  <si>
    <t/>
  </si>
  <si>
    <t xml:space="preserve">    Rozdział</t>
  </si>
  <si>
    <t>Łączne
nakłady
finansowe</t>
  </si>
  <si>
    <t xml:space="preserve"> Wartość przedsięwzięcia:</t>
  </si>
  <si>
    <t xml:space="preserve"> - środki własne miasta</t>
  </si>
  <si>
    <t xml:space="preserve">Wykaz przedsięwzięć do WPF /zmiany/
</t>
  </si>
  <si>
    <t>1.</t>
  </si>
  <si>
    <t>- środki własne miasta</t>
  </si>
  <si>
    <t>A.1</t>
  </si>
  <si>
    <t>I.</t>
  </si>
  <si>
    <t>- kredyty, pożyczki, obligacje</t>
  </si>
  <si>
    <t>- środki inne</t>
  </si>
  <si>
    <t>Lp.</t>
  </si>
  <si>
    <t>Nazwa i cel przedsięwzięcia</t>
  </si>
  <si>
    <t>Okres realizacji</t>
  </si>
  <si>
    <t>Limity wydatków w poszczególnych latach</t>
  </si>
  <si>
    <t>Limit zobowiązań</t>
  </si>
  <si>
    <t>Źródło</t>
  </si>
  <si>
    <t>A</t>
  </si>
  <si>
    <t xml:space="preserve"> Ogółem przedsięwzięcia</t>
  </si>
  <si>
    <t>- środki wg. art. 5 ust. 1 pkt 2 i 3 u.f.p.</t>
  </si>
  <si>
    <t xml:space="preserve">Załącznik 
do autopoprawki
</t>
  </si>
  <si>
    <t xml:space="preserve"> Ogółem przedsięwzięcia majątkowe:</t>
  </si>
  <si>
    <t>Wydatki
 poniesione do
2016-12-31</t>
  </si>
  <si>
    <t>2017-2018</t>
  </si>
  <si>
    <t>MIEJSKI ZARZĄD DRÓG</t>
  </si>
  <si>
    <t>Projekty związane z programami realizowanymi z udziałem środków, o których mowa w art. 5 ust.1 pkt 2 i 3 u. o f. p.</t>
  </si>
  <si>
    <t>Pozostałe projekty lub zadania</t>
  </si>
  <si>
    <t>600   60015</t>
  </si>
  <si>
    <t>2.</t>
  </si>
  <si>
    <t>600   60016</t>
  </si>
  <si>
    <t>3.</t>
  </si>
  <si>
    <t>Rozbudowa DW 764 w Kielcach na odcinku od Ronda Czwartaków do granicy miasta wraz z budową ul. Dąbka</t>
  </si>
  <si>
    <t>A.2</t>
  </si>
  <si>
    <t>Budowa przedłużenia ul. Zapolskiej w Kielcach</t>
  </si>
  <si>
    <t>WYDZIAŁ INWESTYCJI</t>
  </si>
  <si>
    <t>Budowa sieci wodociągowej i kanalizacji sanitarnej w rejonie ul. Zagnańskiej 129 i ul. Olszewskiego</t>
  </si>
  <si>
    <t>900     90095</t>
  </si>
  <si>
    <t>Kanalizacja sanitarna w ul. Cedro Mazur - przepompowanie wraz z kanałem tłocznym</t>
  </si>
  <si>
    <t>900   90095</t>
  </si>
  <si>
    <t>Przebudowa sieci wodociagowej w rejonie ul. Wapiennikowej, ul. Ściegiennego i ul. Husarskiej</t>
  </si>
  <si>
    <t>2015-2019</t>
  </si>
  <si>
    <t>2009-2019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</si>
</sst>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[$-415]d\ mmmm\ yyyy"/>
    <numFmt numFmtId="175" formatCode="0.0"/>
  </numFmts>
  <fonts count="53">
    <font>
      <sz val="10"/>
      <name val="Arial"/>
      <family val="0"/>
    </font>
    <font>
      <b/>
      <sz val="10"/>
      <name val="SansSerif"/>
      <family val="0"/>
    </font>
    <font>
      <sz val="8"/>
      <name val="Times New Roman"/>
      <family val="1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SansSerif"/>
      <family val="0"/>
    </font>
    <font>
      <sz val="8"/>
      <name val="Sans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SansSerif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SansSerif"/>
      <family val="0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medium"/>
      <right style="thin"/>
      <top>
        <color indexed="8"/>
      </top>
      <bottom style="thin"/>
    </border>
    <border>
      <left style="medium"/>
      <right style="thin"/>
      <top>
        <color indexed="8"/>
      </top>
      <bottom>
        <color indexed="8"/>
      </bottom>
    </border>
    <border>
      <left style="medium"/>
      <right style="thin"/>
      <top style="thin"/>
      <bottom>
        <color indexed="9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 style="thin"/>
      <bottom>
        <color indexed="9"/>
      </bottom>
    </border>
    <border>
      <left style="thin">
        <color indexed="8"/>
      </left>
      <right>
        <color indexed="8"/>
      </right>
      <top style="thin"/>
      <bottom>
        <color indexed="9"/>
      </bottom>
    </border>
    <border>
      <left style="medium"/>
      <right style="thin">
        <color indexed="8"/>
      </right>
      <top>
        <color indexed="9"/>
      </top>
      <bottom style="thin"/>
    </border>
    <border>
      <left style="thin">
        <color indexed="8"/>
      </left>
      <right style="thin">
        <color indexed="8"/>
      </right>
      <top>
        <color indexed="9"/>
      </top>
      <bottom style="thin"/>
    </border>
    <border>
      <left style="thin">
        <color indexed="8"/>
      </left>
      <right>
        <color indexed="8"/>
      </right>
      <top>
        <color indexed="9"/>
      </top>
      <bottom style="thin"/>
    </border>
    <border>
      <left style="thin"/>
      <right>
        <color indexed="63"/>
      </right>
      <top>
        <color indexed="9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9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>
      <alignment vertical="top"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3" fontId="6" fillId="0" borderId="20" xfId="0" applyNumberFormat="1" applyFont="1" applyFill="1" applyBorder="1" applyAlignment="1" applyProtection="1">
      <alignment horizontal="right" vertical="top" wrapText="1"/>
      <protection/>
    </xf>
    <xf numFmtId="0" fontId="10" fillId="35" borderId="17" xfId="0" applyFont="1" applyFill="1" applyBorder="1" applyAlignment="1" applyProtection="1">
      <alignment horizontal="left" vertical="top" wrapText="1"/>
      <protection/>
    </xf>
    <xf numFmtId="3" fontId="6" fillId="35" borderId="21" xfId="0" applyNumberFormat="1" applyFont="1" applyFill="1" applyBorder="1" applyAlignment="1" applyProtection="1">
      <alignment horizontal="right" vertical="top" wrapText="1"/>
      <protection/>
    </xf>
    <xf numFmtId="0" fontId="8" fillId="35" borderId="22" xfId="0" applyFont="1" applyFill="1" applyBorder="1" applyAlignment="1">
      <alignment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9" fillId="35" borderId="18" xfId="0" applyFont="1" applyFill="1" applyBorder="1" applyAlignment="1" applyProtection="1">
      <alignment horizontal="left" vertical="top" wrapText="1"/>
      <protection/>
    </xf>
    <xf numFmtId="0" fontId="10" fillId="35" borderId="19" xfId="0" applyFont="1" applyFill="1" applyBorder="1" applyAlignment="1" applyProtection="1">
      <alignment horizontal="left" vertical="top" wrapText="1"/>
      <protection/>
    </xf>
    <xf numFmtId="0" fontId="10" fillId="35" borderId="21" xfId="0" applyFont="1" applyFill="1" applyBorder="1" applyAlignment="1" applyProtection="1">
      <alignment horizontal="left" vertical="top" wrapText="1"/>
      <protection/>
    </xf>
    <xf numFmtId="3" fontId="6" fillId="35" borderId="23" xfId="0" applyNumberFormat="1" applyFont="1" applyFill="1" applyBorder="1" applyAlignment="1" applyProtection="1">
      <alignment horizontal="right" vertical="top" wrapText="1"/>
      <protection/>
    </xf>
    <xf numFmtId="3" fontId="6" fillId="35" borderId="24" xfId="0" applyNumberFormat="1" applyFont="1" applyFill="1" applyBorder="1" applyAlignment="1" applyProtection="1">
      <alignment horizontal="right" vertical="top" wrapText="1"/>
      <protection/>
    </xf>
    <xf numFmtId="3" fontId="6" fillId="35" borderId="0" xfId="0" applyNumberFormat="1" applyFont="1" applyFill="1" applyBorder="1" applyAlignment="1" applyProtection="1">
      <alignment horizontal="right" vertical="top" wrapText="1"/>
      <protection/>
    </xf>
    <xf numFmtId="49" fontId="6" fillId="35" borderId="21" xfId="0" applyNumberFormat="1" applyFont="1" applyFill="1" applyBorder="1" applyAlignment="1" applyProtection="1">
      <alignment horizontal="left" vertical="top" wrapText="1"/>
      <protection/>
    </xf>
    <xf numFmtId="49" fontId="6" fillId="35" borderId="20" xfId="0" applyNumberFormat="1" applyFont="1" applyFill="1" applyBorder="1" applyAlignment="1" applyProtection="1">
      <alignment horizontal="left" vertical="top" wrapText="1"/>
      <protection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27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0" fontId="49" fillId="0" borderId="0" xfId="0" applyFont="1" applyAlignment="1">
      <alignment vertical="top"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1" fillId="0" borderId="28" xfId="0" applyFont="1" applyBorder="1" applyAlignment="1">
      <alignment vertical="top"/>
    </xf>
    <xf numFmtId="0" fontId="5" fillId="34" borderId="29" xfId="0" applyNumberFormat="1" applyFont="1" applyFill="1" applyBorder="1" applyAlignment="1" applyProtection="1">
      <alignment horizontal="center" vertical="center" wrapText="1"/>
      <protection/>
    </xf>
    <xf numFmtId="0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5" fillId="34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49" fontId="8" fillId="33" borderId="28" xfId="0" applyNumberFormat="1" applyFont="1" applyFill="1" applyBorder="1" applyAlignment="1" applyProtection="1">
      <alignment horizontal="left" vertical="top" wrapText="1"/>
      <protection/>
    </xf>
    <xf numFmtId="49" fontId="8" fillId="0" borderId="21" xfId="0" applyNumberFormat="1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top"/>
    </xf>
    <xf numFmtId="0" fontId="8" fillId="0" borderId="25" xfId="0" applyFont="1" applyBorder="1" applyAlignment="1">
      <alignment horizontal="center" vertical="top"/>
    </xf>
    <xf numFmtId="3" fontId="8" fillId="0" borderId="20" xfId="0" applyNumberFormat="1" applyFont="1" applyBorder="1" applyAlignment="1">
      <alignment vertical="top"/>
    </xf>
    <xf numFmtId="3" fontId="6" fillId="0" borderId="28" xfId="0" applyNumberFormat="1" applyFont="1" applyBorder="1" applyAlignment="1">
      <alignment vertical="top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left" vertical="top" wrapText="1"/>
      <protection/>
    </xf>
    <xf numFmtId="49" fontId="8" fillId="0" borderId="21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0" fontId="6" fillId="35" borderId="33" xfId="0" applyFont="1" applyFill="1" applyBorder="1" applyAlignment="1">
      <alignment horizontal="center"/>
    </xf>
    <xf numFmtId="0" fontId="6" fillId="35" borderId="34" xfId="0" applyFont="1" applyFill="1" applyBorder="1" applyAlignment="1" applyProtection="1">
      <alignment horizontal="left" vertical="top" wrapText="1"/>
      <protection/>
    </xf>
    <xf numFmtId="0" fontId="9" fillId="35" borderId="34" xfId="0" applyFont="1" applyFill="1" applyBorder="1" applyAlignment="1" applyProtection="1">
      <alignment horizontal="left" vertical="top" wrapText="1"/>
      <protection/>
    </xf>
    <xf numFmtId="0" fontId="10" fillId="35" borderId="35" xfId="0" applyFont="1" applyFill="1" applyBorder="1" applyAlignment="1" applyProtection="1">
      <alignment horizontal="left" vertical="top" wrapText="1"/>
      <protection/>
    </xf>
    <xf numFmtId="3" fontId="6" fillId="35" borderId="17" xfId="0" applyNumberFormat="1" applyFont="1" applyFill="1" applyBorder="1" applyAlignment="1" applyProtection="1">
      <alignment horizontal="right" vertical="top" wrapText="1"/>
      <protection/>
    </xf>
    <xf numFmtId="0" fontId="6" fillId="35" borderId="36" xfId="0" applyFont="1" applyFill="1" applyBorder="1" applyAlignment="1" applyProtection="1">
      <alignment vertical="top" wrapText="1"/>
      <protection/>
    </xf>
    <xf numFmtId="0" fontId="9" fillId="35" borderId="37" xfId="0" applyFont="1" applyFill="1" applyBorder="1" applyAlignment="1" applyProtection="1">
      <alignment horizontal="left" vertical="top" wrapText="1"/>
      <protection/>
    </xf>
    <xf numFmtId="0" fontId="10" fillId="35" borderId="38" xfId="0" applyFont="1" applyFill="1" applyBorder="1" applyAlignment="1" applyProtection="1">
      <alignment horizontal="left" vertical="top" wrapText="1"/>
      <protection/>
    </xf>
    <xf numFmtId="0" fontId="6" fillId="35" borderId="20" xfId="0" applyFont="1" applyFill="1" applyBorder="1" applyAlignment="1" applyProtection="1">
      <alignment horizontal="center" vertical="top" wrapText="1"/>
      <protection/>
    </xf>
    <xf numFmtId="3" fontId="6" fillId="35" borderId="39" xfId="0" applyNumberFormat="1" applyFont="1" applyFill="1" applyBorder="1" applyAlignment="1" applyProtection="1">
      <alignment horizontal="right" vertical="top" wrapText="1"/>
      <protection/>
    </xf>
    <xf numFmtId="0" fontId="6" fillId="0" borderId="28" xfId="0" applyFont="1" applyBorder="1" applyAlignment="1">
      <alignment vertical="top" wrapText="1"/>
    </xf>
    <xf numFmtId="0" fontId="5" fillId="34" borderId="40" xfId="0" applyNumberFormat="1" applyFont="1" applyFill="1" applyBorder="1" applyAlignment="1" applyProtection="1">
      <alignment horizontal="center" vertical="center" wrapText="1"/>
      <protection/>
    </xf>
    <xf numFmtId="3" fontId="6" fillId="35" borderId="20" xfId="0" applyNumberFormat="1" applyFont="1" applyFill="1" applyBorder="1" applyAlignment="1" applyProtection="1">
      <alignment horizontal="right" vertical="top" wrapText="1"/>
      <protection/>
    </xf>
    <xf numFmtId="49" fontId="8" fillId="0" borderId="20" xfId="0" applyNumberFormat="1" applyFont="1" applyFill="1" applyBorder="1" applyAlignment="1" applyProtection="1">
      <alignment horizontal="left" vertical="top" wrapText="1"/>
      <protection/>
    </xf>
    <xf numFmtId="49" fontId="51" fillId="0" borderId="21" xfId="0" applyNumberFormat="1" applyFont="1" applyFill="1" applyBorder="1" applyAlignment="1" applyProtection="1">
      <alignment horizontal="left" vertical="top" wrapText="1"/>
      <protection/>
    </xf>
    <xf numFmtId="3" fontId="51" fillId="0" borderId="20" xfId="0" applyNumberFormat="1" applyFont="1" applyBorder="1" applyAlignment="1">
      <alignment vertical="top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49" fontId="51" fillId="0" borderId="20" xfId="0" applyNumberFormat="1" applyFont="1" applyFill="1" applyBorder="1" applyAlignment="1" applyProtection="1">
      <alignment horizontal="left" vertical="top" wrapText="1"/>
      <protection/>
    </xf>
    <xf numFmtId="0" fontId="52" fillId="0" borderId="26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49" fontId="51" fillId="0" borderId="20" xfId="0" applyNumberFormat="1" applyFont="1" applyFill="1" applyBorder="1" applyAlignment="1">
      <alignment vertical="center" wrapText="1"/>
    </xf>
    <xf numFmtId="0" fontId="51" fillId="0" borderId="26" xfId="0" applyFont="1" applyBorder="1" applyAlignment="1">
      <alignment horizontal="center" vertical="top"/>
    </xf>
    <xf numFmtId="0" fontId="51" fillId="0" borderId="25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0" fillId="33" borderId="24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50" fillId="33" borderId="0" xfId="0" applyFont="1" applyFill="1" applyBorder="1" applyAlignment="1" applyProtection="1">
      <alignment horizontal="left" vertical="top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textRotation="90" wrapText="1"/>
      <protection/>
    </xf>
    <xf numFmtId="0" fontId="3" fillId="34" borderId="15" xfId="0" applyFont="1" applyFill="1" applyBorder="1" applyAlignment="1" applyProtection="1">
      <alignment horizontal="center" textRotation="90" wrapText="1"/>
      <protection/>
    </xf>
    <xf numFmtId="0" fontId="8" fillId="0" borderId="1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vertical="center" textRotation="90" wrapText="1"/>
      <protection/>
    </xf>
    <xf numFmtId="0" fontId="4" fillId="34" borderId="15" xfId="0" applyFont="1" applyFill="1" applyBorder="1" applyAlignment="1" applyProtection="1">
      <alignment horizontal="center" vertical="center" textRotation="90" wrapText="1"/>
      <protection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="112" zoomScaleSheetLayoutView="112" zoomScalePageLayoutView="0" workbookViewId="0" topLeftCell="A1">
      <selection activeCell="M15" sqref="M15"/>
    </sheetView>
  </sheetViews>
  <sheetFormatPr defaultColWidth="9.140625" defaultRowHeight="12.75"/>
  <cols>
    <col min="1" max="1" width="3.7109375" style="1" customWidth="1"/>
    <col min="2" max="2" width="32.00390625" style="1" customWidth="1"/>
    <col min="3" max="3" width="5.00390625" style="1" customWidth="1"/>
    <col min="4" max="4" width="7.8515625" style="1" customWidth="1"/>
    <col min="5" max="5" width="14.57421875" style="1" customWidth="1"/>
    <col min="6" max="6" width="11.7109375" style="1" customWidth="1"/>
    <col min="7" max="7" width="10.140625" style="1" customWidth="1"/>
    <col min="8" max="8" width="9.7109375" style="1" customWidth="1"/>
    <col min="9" max="9" width="9.57421875" style="1" customWidth="1"/>
    <col min="10" max="10" width="9.140625" style="1" customWidth="1"/>
    <col min="11" max="11" width="9.421875" style="1" customWidth="1"/>
    <col min="12" max="17" width="8.57421875" style="1" customWidth="1"/>
    <col min="18" max="18" width="9.421875" style="1" customWidth="1"/>
    <col min="19" max="19" width="10.7109375" style="1" customWidth="1"/>
    <col min="20" max="20" width="3.421875" style="1" customWidth="1"/>
    <col min="21" max="16384" width="9.140625" style="1" customWidth="1"/>
  </cols>
  <sheetData>
    <row r="1" spans="1:20" ht="12.75" customHeight="1">
      <c r="A1" s="2"/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43"/>
      <c r="N1" s="43"/>
      <c r="O1" s="43"/>
      <c r="P1" s="45"/>
      <c r="Q1" s="45"/>
      <c r="R1" s="13"/>
      <c r="S1" s="13"/>
      <c r="T1" s="13"/>
    </row>
    <row r="2" spans="1:20" ht="16.5" customHeight="1">
      <c r="A2" s="101" t="s">
        <v>0</v>
      </c>
      <c r="B2" s="101"/>
      <c r="C2" s="13"/>
      <c r="D2" s="13"/>
      <c r="E2" s="13"/>
      <c r="F2" s="13"/>
      <c r="G2" s="13"/>
      <c r="H2" s="13"/>
      <c r="I2" s="13"/>
      <c r="J2" s="13"/>
      <c r="K2" s="13"/>
      <c r="L2" s="100" t="s">
        <v>21</v>
      </c>
      <c r="M2" s="100"/>
      <c r="N2" s="100"/>
      <c r="O2" s="100"/>
      <c r="P2" s="100"/>
      <c r="Q2" s="100"/>
      <c r="R2" s="100"/>
      <c r="S2" s="100"/>
      <c r="T2" s="13"/>
    </row>
    <row r="3" spans="1:20" ht="24" customHeight="1" thickBot="1">
      <c r="A3" s="101"/>
      <c r="B3" s="101"/>
      <c r="C3" s="112" t="s">
        <v>5</v>
      </c>
      <c r="D3" s="112"/>
      <c r="E3" s="112"/>
      <c r="F3" s="112"/>
      <c r="G3" s="112"/>
      <c r="H3" s="112"/>
      <c r="I3" s="112"/>
      <c r="J3" s="112"/>
      <c r="K3" s="112"/>
      <c r="L3" s="100"/>
      <c r="M3" s="100"/>
      <c r="N3" s="100"/>
      <c r="O3" s="100"/>
      <c r="P3" s="100"/>
      <c r="Q3" s="100"/>
      <c r="R3" s="100"/>
      <c r="S3" s="100"/>
      <c r="T3" s="13"/>
    </row>
    <row r="4" spans="1:20" ht="6" customHeight="1" hidden="1">
      <c r="A4" s="98" t="s">
        <v>0</v>
      </c>
      <c r="B4" s="98"/>
      <c r="C4" s="97" t="s">
        <v>0</v>
      </c>
      <c r="D4" s="97"/>
      <c r="E4" s="97"/>
      <c r="F4" s="97"/>
      <c r="G4" s="97"/>
      <c r="H4" s="97"/>
      <c r="I4" s="97"/>
      <c r="J4" s="97"/>
      <c r="K4" s="97"/>
      <c r="L4" s="97"/>
      <c r="M4" s="44"/>
      <c r="N4" s="44"/>
      <c r="O4" s="44"/>
      <c r="P4" s="46"/>
      <c r="Q4" s="46"/>
      <c r="R4" s="98"/>
      <c r="S4" s="99"/>
      <c r="T4" s="2"/>
    </row>
    <row r="5" spans="1:20" ht="22.5" customHeight="1">
      <c r="A5" s="3" t="s">
        <v>12</v>
      </c>
      <c r="B5" s="4" t="s">
        <v>13</v>
      </c>
      <c r="C5" s="113" t="s">
        <v>14</v>
      </c>
      <c r="D5" s="104" t="s">
        <v>1</v>
      </c>
      <c r="E5" s="5"/>
      <c r="F5" s="6"/>
      <c r="G5" s="95" t="s">
        <v>15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  <c r="S5" s="102" t="s">
        <v>16</v>
      </c>
      <c r="T5" s="2"/>
    </row>
    <row r="6" spans="1:20" ht="46.5" customHeight="1">
      <c r="A6" s="7"/>
      <c r="B6" s="8"/>
      <c r="C6" s="114"/>
      <c r="D6" s="105"/>
      <c r="E6" s="9" t="s">
        <v>17</v>
      </c>
      <c r="F6" s="10" t="s">
        <v>2</v>
      </c>
      <c r="G6" s="10" t="s">
        <v>23</v>
      </c>
      <c r="H6" s="9">
        <v>2017</v>
      </c>
      <c r="I6" s="9">
        <v>2018</v>
      </c>
      <c r="J6" s="9">
        <v>2019</v>
      </c>
      <c r="K6" s="9">
        <v>2020</v>
      </c>
      <c r="L6" s="9">
        <v>2021</v>
      </c>
      <c r="M6" s="9">
        <v>2022</v>
      </c>
      <c r="N6" s="9">
        <v>2023</v>
      </c>
      <c r="O6" s="9">
        <v>2024</v>
      </c>
      <c r="P6" s="9">
        <v>2025</v>
      </c>
      <c r="Q6" s="9">
        <v>2026</v>
      </c>
      <c r="R6" s="9">
        <v>2027</v>
      </c>
      <c r="S6" s="103"/>
      <c r="T6" s="2"/>
    </row>
    <row r="7" spans="1:20" ht="9.75" customHeight="1">
      <c r="A7" s="49">
        <v>1</v>
      </c>
      <c r="B7" s="50">
        <v>2</v>
      </c>
      <c r="C7" s="50">
        <v>3</v>
      </c>
      <c r="D7" s="48">
        <v>4</v>
      </c>
      <c r="E7" s="50">
        <v>5</v>
      </c>
      <c r="F7" s="50">
        <v>6</v>
      </c>
      <c r="G7" s="48">
        <v>7</v>
      </c>
      <c r="H7" s="50">
        <v>8</v>
      </c>
      <c r="I7" s="50">
        <v>9</v>
      </c>
      <c r="J7" s="48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78">
        <v>19</v>
      </c>
      <c r="T7" s="2"/>
    </row>
    <row r="8" spans="1:20" ht="23.25" customHeight="1">
      <c r="A8" s="14"/>
      <c r="B8" s="15" t="s">
        <v>19</v>
      </c>
      <c r="C8" s="16"/>
      <c r="D8" s="17"/>
      <c r="E8" s="18" t="s">
        <v>0</v>
      </c>
      <c r="F8" s="19">
        <f>F9</f>
        <v>2070000</v>
      </c>
      <c r="G8" s="19">
        <f aca="true" t="shared" si="0" ref="G8:S8">G9</f>
        <v>0</v>
      </c>
      <c r="H8" s="19">
        <f t="shared" si="0"/>
        <v>0</v>
      </c>
      <c r="I8" s="19">
        <f t="shared" si="0"/>
        <v>2050000</v>
      </c>
      <c r="J8" s="19">
        <f t="shared" si="0"/>
        <v>-2050000</v>
      </c>
      <c r="K8" s="19">
        <f t="shared" si="0"/>
        <v>2070000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1570000</v>
      </c>
      <c r="T8" s="2"/>
    </row>
    <row r="9" spans="1:20" ht="13.5" customHeight="1">
      <c r="A9" s="67" t="s">
        <v>18</v>
      </c>
      <c r="B9" s="68" t="s">
        <v>22</v>
      </c>
      <c r="C9" s="69"/>
      <c r="D9" s="70"/>
      <c r="E9" s="20"/>
      <c r="F9" s="71">
        <f>F11+F12+F13+F14</f>
        <v>2070000</v>
      </c>
      <c r="G9" s="71">
        <f aca="true" t="shared" si="1" ref="G9:S9">G11+G12+G13+G14</f>
        <v>0</v>
      </c>
      <c r="H9" s="71">
        <f t="shared" si="1"/>
        <v>0</v>
      </c>
      <c r="I9" s="71">
        <f t="shared" si="1"/>
        <v>2050000</v>
      </c>
      <c r="J9" s="71">
        <f t="shared" si="1"/>
        <v>-2050000</v>
      </c>
      <c r="K9" s="71">
        <f t="shared" si="1"/>
        <v>2070000</v>
      </c>
      <c r="L9" s="71">
        <f t="shared" si="1"/>
        <v>0</v>
      </c>
      <c r="M9" s="71">
        <f t="shared" si="1"/>
        <v>0</v>
      </c>
      <c r="N9" s="71">
        <f t="shared" si="1"/>
        <v>0</v>
      </c>
      <c r="O9" s="71">
        <f t="shared" si="1"/>
        <v>0</v>
      </c>
      <c r="P9" s="71">
        <f t="shared" si="1"/>
        <v>0</v>
      </c>
      <c r="Q9" s="71">
        <f t="shared" si="1"/>
        <v>0</v>
      </c>
      <c r="R9" s="71">
        <f t="shared" si="1"/>
        <v>0</v>
      </c>
      <c r="S9" s="71">
        <f t="shared" si="1"/>
        <v>1570000</v>
      </c>
      <c r="T9" s="2"/>
    </row>
    <row r="10" spans="1:20" ht="9" customHeight="1">
      <c r="A10" s="22"/>
      <c r="B10" s="23"/>
      <c r="C10" s="24"/>
      <c r="D10" s="25"/>
      <c r="E10" s="26"/>
      <c r="F10" s="27"/>
      <c r="G10" s="21"/>
      <c r="H10" s="28"/>
      <c r="I10" s="29"/>
      <c r="J10" s="27"/>
      <c r="K10" s="27"/>
      <c r="L10" s="27"/>
      <c r="M10" s="27"/>
      <c r="N10" s="27"/>
      <c r="O10" s="27"/>
      <c r="P10" s="27"/>
      <c r="Q10" s="27"/>
      <c r="R10" s="21"/>
      <c r="S10" s="21"/>
      <c r="T10" s="2"/>
    </row>
    <row r="11" spans="1:20" ht="13.5" customHeight="1">
      <c r="A11" s="22"/>
      <c r="B11" s="30" t="s">
        <v>7</v>
      </c>
      <c r="C11" s="24"/>
      <c r="D11" s="25"/>
      <c r="E11" s="26"/>
      <c r="F11" s="27">
        <f aca="true" t="shared" si="2" ref="F11:S11">F16+F23</f>
        <v>2070000</v>
      </c>
      <c r="G11" s="27">
        <f t="shared" si="2"/>
        <v>0</v>
      </c>
      <c r="H11" s="27">
        <f t="shared" si="2"/>
        <v>0</v>
      </c>
      <c r="I11" s="27">
        <f t="shared" si="2"/>
        <v>2050000</v>
      </c>
      <c r="J11" s="27">
        <f t="shared" si="2"/>
        <v>-2050000</v>
      </c>
      <c r="K11" s="27">
        <f t="shared" si="2"/>
        <v>2070000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  <c r="R11" s="27">
        <f t="shared" si="2"/>
        <v>0</v>
      </c>
      <c r="S11" s="27">
        <f t="shared" si="2"/>
        <v>1570000</v>
      </c>
      <c r="T11" s="42"/>
    </row>
    <row r="12" spans="1:20" ht="13.5" customHeight="1">
      <c r="A12" s="22"/>
      <c r="B12" s="30" t="s">
        <v>20</v>
      </c>
      <c r="C12" s="24"/>
      <c r="D12" s="25"/>
      <c r="E12" s="26"/>
      <c r="F12" s="27">
        <f>F17</f>
        <v>0</v>
      </c>
      <c r="G12" s="27">
        <f aca="true" t="shared" si="3" ref="G12:R12">G17</f>
        <v>0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3"/>
        <v>0</v>
      </c>
      <c r="L12" s="27">
        <f t="shared" si="3"/>
        <v>0</v>
      </c>
      <c r="M12" s="27">
        <f t="shared" si="3"/>
        <v>0</v>
      </c>
      <c r="N12" s="27">
        <f t="shared" si="3"/>
        <v>0</v>
      </c>
      <c r="O12" s="27">
        <f t="shared" si="3"/>
        <v>0</v>
      </c>
      <c r="P12" s="27">
        <f t="shared" si="3"/>
        <v>0</v>
      </c>
      <c r="Q12" s="27">
        <f t="shared" si="3"/>
        <v>0</v>
      </c>
      <c r="R12" s="27">
        <f t="shared" si="3"/>
        <v>0</v>
      </c>
      <c r="S12" s="21">
        <v>0</v>
      </c>
      <c r="T12" s="12"/>
    </row>
    <row r="13" spans="1:20" ht="13.5" customHeight="1">
      <c r="A13" s="22"/>
      <c r="B13" s="30" t="s">
        <v>10</v>
      </c>
      <c r="C13" s="24"/>
      <c r="D13" s="25"/>
      <c r="E13" s="26"/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1">
        <v>0</v>
      </c>
      <c r="T13" s="2"/>
    </row>
    <row r="14" spans="1:20" ht="15.75" customHeight="1">
      <c r="A14" s="72"/>
      <c r="B14" s="31" t="s">
        <v>11</v>
      </c>
      <c r="C14" s="73"/>
      <c r="D14" s="74"/>
      <c r="E14" s="75"/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9">
        <v>0</v>
      </c>
      <c r="T14" s="2"/>
    </row>
    <row r="15" spans="1:19" s="41" customFormat="1" ht="38.25" customHeight="1">
      <c r="A15" s="38" t="s">
        <v>8</v>
      </c>
      <c r="B15" s="39" t="s">
        <v>26</v>
      </c>
      <c r="C15" s="40"/>
      <c r="D15" s="40"/>
      <c r="E15" s="40"/>
      <c r="F15" s="11">
        <f>F16+F17</f>
        <v>0</v>
      </c>
      <c r="G15" s="11">
        <f aca="true" t="shared" si="4" ref="G15:S15">G16+G17</f>
        <v>0</v>
      </c>
      <c r="H15" s="11">
        <f t="shared" si="4"/>
        <v>-100000</v>
      </c>
      <c r="I15" s="11">
        <f t="shared" si="4"/>
        <v>-1970000</v>
      </c>
      <c r="J15" s="11">
        <f t="shared" si="4"/>
        <v>0</v>
      </c>
      <c r="K15" s="11">
        <f t="shared" si="4"/>
        <v>2070000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11">
        <f t="shared" si="4"/>
        <v>0</v>
      </c>
      <c r="Q15" s="11">
        <f t="shared" si="4"/>
        <v>0</v>
      </c>
      <c r="R15" s="11">
        <f t="shared" si="4"/>
        <v>0</v>
      </c>
      <c r="S15" s="11">
        <f t="shared" si="4"/>
        <v>0</v>
      </c>
    </row>
    <row r="16" spans="1:19" s="61" customFormat="1" ht="12.75">
      <c r="A16" s="35"/>
      <c r="B16" s="65" t="s">
        <v>7</v>
      </c>
      <c r="C16" s="36"/>
      <c r="D16" s="36"/>
      <c r="E16" s="36"/>
      <c r="F16" s="33">
        <f>F21</f>
        <v>0</v>
      </c>
      <c r="G16" s="33">
        <f aca="true" t="shared" si="5" ref="G16:R16">G21</f>
        <v>0</v>
      </c>
      <c r="H16" s="33">
        <f t="shared" si="5"/>
        <v>-100000</v>
      </c>
      <c r="I16" s="33">
        <f t="shared" si="5"/>
        <v>-1970000</v>
      </c>
      <c r="J16" s="33">
        <f t="shared" si="5"/>
        <v>0</v>
      </c>
      <c r="K16" s="33">
        <f t="shared" si="5"/>
        <v>2070000</v>
      </c>
      <c r="L16" s="33">
        <f t="shared" si="5"/>
        <v>0</v>
      </c>
      <c r="M16" s="33">
        <f t="shared" si="5"/>
        <v>0</v>
      </c>
      <c r="N16" s="33">
        <f t="shared" si="5"/>
        <v>0</v>
      </c>
      <c r="O16" s="33">
        <f t="shared" si="5"/>
        <v>0</v>
      </c>
      <c r="P16" s="33">
        <f t="shared" si="5"/>
        <v>0</v>
      </c>
      <c r="Q16" s="33">
        <f t="shared" si="5"/>
        <v>0</v>
      </c>
      <c r="R16" s="33">
        <f t="shared" si="5"/>
        <v>0</v>
      </c>
      <c r="S16" s="33">
        <v>0</v>
      </c>
    </row>
    <row r="17" spans="1:19" s="61" customFormat="1" ht="12.75">
      <c r="A17" s="35"/>
      <c r="B17" s="64" t="s">
        <v>20</v>
      </c>
      <c r="C17" s="36"/>
      <c r="D17" s="36"/>
      <c r="E17" s="36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s="61" customFormat="1" ht="17.25" customHeight="1">
      <c r="A18" s="34"/>
      <c r="B18" s="66"/>
      <c r="C18" s="37"/>
      <c r="D18" s="37"/>
      <c r="E18" s="37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20" s="41" customFormat="1" ht="25.5" customHeight="1">
      <c r="A19" s="51" t="s">
        <v>9</v>
      </c>
      <c r="B19" s="52" t="s">
        <v>25</v>
      </c>
      <c r="C19" s="47"/>
      <c r="D19" s="47"/>
      <c r="E19" s="63"/>
      <c r="F19" s="60">
        <f>F20</f>
        <v>0</v>
      </c>
      <c r="G19" s="60">
        <f aca="true" t="shared" si="6" ref="G19:S19">G20</f>
        <v>0</v>
      </c>
      <c r="H19" s="60">
        <f t="shared" si="6"/>
        <v>-100000</v>
      </c>
      <c r="I19" s="60">
        <f t="shared" si="6"/>
        <v>-1970000</v>
      </c>
      <c r="J19" s="60">
        <f t="shared" si="6"/>
        <v>0</v>
      </c>
      <c r="K19" s="60">
        <f t="shared" si="6"/>
        <v>2070000</v>
      </c>
      <c r="L19" s="60">
        <f t="shared" si="6"/>
        <v>0</v>
      </c>
      <c r="M19" s="60">
        <f t="shared" si="6"/>
        <v>0</v>
      </c>
      <c r="N19" s="60">
        <f t="shared" si="6"/>
        <v>0</v>
      </c>
      <c r="O19" s="60">
        <f t="shared" si="6"/>
        <v>0</v>
      </c>
      <c r="P19" s="60">
        <f t="shared" si="6"/>
        <v>0</v>
      </c>
      <c r="Q19" s="60">
        <f t="shared" si="6"/>
        <v>0</v>
      </c>
      <c r="R19" s="60">
        <f t="shared" si="6"/>
        <v>0</v>
      </c>
      <c r="S19" s="60">
        <f t="shared" si="6"/>
        <v>0</v>
      </c>
      <c r="T19" s="62"/>
    </row>
    <row r="20" spans="1:19" s="41" customFormat="1" ht="30" customHeight="1">
      <c r="A20" s="53" t="s">
        <v>6</v>
      </c>
      <c r="B20" s="106" t="s">
        <v>32</v>
      </c>
      <c r="C20" s="108" t="s">
        <v>41</v>
      </c>
      <c r="D20" s="110" t="s">
        <v>28</v>
      </c>
      <c r="E20" s="55" t="s">
        <v>3</v>
      </c>
      <c r="F20" s="11">
        <f>F21</f>
        <v>0</v>
      </c>
      <c r="G20" s="11">
        <f aca="true" t="shared" si="7" ref="G20:S20">G21</f>
        <v>0</v>
      </c>
      <c r="H20" s="11">
        <f t="shared" si="7"/>
        <v>-100000</v>
      </c>
      <c r="I20" s="11">
        <f t="shared" si="7"/>
        <v>-1970000</v>
      </c>
      <c r="J20" s="11">
        <f t="shared" si="7"/>
        <v>0</v>
      </c>
      <c r="K20" s="11">
        <f t="shared" si="7"/>
        <v>2070000</v>
      </c>
      <c r="L20" s="11">
        <f t="shared" si="7"/>
        <v>0</v>
      </c>
      <c r="M20" s="11">
        <f t="shared" si="7"/>
        <v>0</v>
      </c>
      <c r="N20" s="11">
        <f t="shared" si="7"/>
        <v>0</v>
      </c>
      <c r="O20" s="11">
        <f t="shared" si="7"/>
        <v>0</v>
      </c>
      <c r="P20" s="11">
        <f t="shared" si="7"/>
        <v>0</v>
      </c>
      <c r="Q20" s="11">
        <f t="shared" si="7"/>
        <v>0</v>
      </c>
      <c r="R20" s="11">
        <f t="shared" si="7"/>
        <v>0</v>
      </c>
      <c r="S20" s="11">
        <f t="shared" si="7"/>
        <v>0</v>
      </c>
    </row>
    <row r="21" spans="1:19" s="41" customFormat="1" ht="30" customHeight="1">
      <c r="A21" s="54"/>
      <c r="B21" s="107"/>
      <c r="C21" s="109"/>
      <c r="D21" s="111"/>
      <c r="E21" s="56" t="s">
        <v>4</v>
      </c>
      <c r="F21" s="57">
        <v>0</v>
      </c>
      <c r="G21" s="57">
        <v>0</v>
      </c>
      <c r="H21" s="57">
        <v>-100000</v>
      </c>
      <c r="I21" s="57">
        <v>-1970000</v>
      </c>
      <c r="J21" s="57">
        <v>0</v>
      </c>
      <c r="K21" s="57">
        <v>2070000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</row>
    <row r="22" spans="1:19" s="94" customFormat="1" ht="27.75" customHeight="1">
      <c r="A22" s="38" t="s">
        <v>33</v>
      </c>
      <c r="B22" s="39" t="s">
        <v>27</v>
      </c>
      <c r="C22" s="40"/>
      <c r="D22" s="40"/>
      <c r="E22" s="40"/>
      <c r="F22" s="11">
        <f>F23</f>
        <v>2070000</v>
      </c>
      <c r="G22" s="11">
        <f aca="true" t="shared" si="8" ref="G22:S22">G23</f>
        <v>0</v>
      </c>
      <c r="H22" s="11">
        <f t="shared" si="8"/>
        <v>100000</v>
      </c>
      <c r="I22" s="11">
        <f t="shared" si="8"/>
        <v>4020000</v>
      </c>
      <c r="J22" s="11">
        <f t="shared" si="8"/>
        <v>-2050000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11">
        <f t="shared" si="8"/>
        <v>0</v>
      </c>
      <c r="O22" s="11">
        <f t="shared" si="8"/>
        <v>0</v>
      </c>
      <c r="P22" s="11">
        <f t="shared" si="8"/>
        <v>0</v>
      </c>
      <c r="Q22" s="11">
        <f t="shared" si="8"/>
        <v>0</v>
      </c>
      <c r="R22" s="11">
        <f t="shared" si="8"/>
        <v>0</v>
      </c>
      <c r="S22" s="11">
        <f t="shared" si="8"/>
        <v>1570000</v>
      </c>
    </row>
    <row r="23" spans="1:19" s="93" customFormat="1" ht="12.75">
      <c r="A23" s="35"/>
      <c r="B23" s="65" t="s">
        <v>7</v>
      </c>
      <c r="C23" s="36"/>
      <c r="D23" s="36"/>
      <c r="E23" s="36"/>
      <c r="F23" s="33">
        <f>F28+F32+F35+F38</f>
        <v>2070000</v>
      </c>
      <c r="G23" s="33">
        <f aca="true" t="shared" si="9" ref="G23:S23">G28+G32+G35+G38</f>
        <v>0</v>
      </c>
      <c r="H23" s="33">
        <f t="shared" si="9"/>
        <v>100000</v>
      </c>
      <c r="I23" s="33">
        <f t="shared" si="9"/>
        <v>4020000</v>
      </c>
      <c r="J23" s="33">
        <f t="shared" si="9"/>
        <v>-2050000</v>
      </c>
      <c r="K23" s="33">
        <f t="shared" si="9"/>
        <v>0</v>
      </c>
      <c r="L23" s="33">
        <f t="shared" si="9"/>
        <v>0</v>
      </c>
      <c r="M23" s="33">
        <f t="shared" si="9"/>
        <v>0</v>
      </c>
      <c r="N23" s="33">
        <f t="shared" si="9"/>
        <v>0</v>
      </c>
      <c r="O23" s="33">
        <f t="shared" si="9"/>
        <v>0</v>
      </c>
      <c r="P23" s="33">
        <f t="shared" si="9"/>
        <v>0</v>
      </c>
      <c r="Q23" s="33">
        <f t="shared" si="9"/>
        <v>0</v>
      </c>
      <c r="R23" s="33">
        <f t="shared" si="9"/>
        <v>0</v>
      </c>
      <c r="S23" s="33">
        <f t="shared" si="9"/>
        <v>1570000</v>
      </c>
    </row>
    <row r="24" spans="1:19" ht="12.75" hidden="1">
      <c r="A24" s="88"/>
      <c r="B24" s="81"/>
      <c r="C24" s="83"/>
      <c r="D24" s="83"/>
      <c r="E24" s="83"/>
      <c r="F24" s="84"/>
      <c r="G24" s="84"/>
      <c r="H24" s="84"/>
      <c r="I24" s="33">
        <f aca="true" t="shared" si="10" ref="I24:R24">I29</f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33">
        <f t="shared" si="10"/>
        <v>0</v>
      </c>
      <c r="R24" s="33">
        <f t="shared" si="10"/>
        <v>0</v>
      </c>
      <c r="S24" s="33">
        <v>0</v>
      </c>
    </row>
    <row r="25" spans="1:19" ht="12.75">
      <c r="A25" s="89"/>
      <c r="B25" s="90"/>
      <c r="C25" s="85"/>
      <c r="D25" s="85"/>
      <c r="E25" s="85"/>
      <c r="F25" s="86"/>
      <c r="G25" s="86"/>
      <c r="H25" s="8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s="93" customFormat="1" ht="12.75">
      <c r="A26" s="51" t="s">
        <v>9</v>
      </c>
      <c r="B26" s="77" t="s">
        <v>25</v>
      </c>
      <c r="C26" s="63"/>
      <c r="D26" s="63"/>
      <c r="E26" s="63"/>
      <c r="F26" s="60">
        <f>F27</f>
        <v>0</v>
      </c>
      <c r="G26" s="60">
        <f aca="true" t="shared" si="11" ref="G26:S26">G27</f>
        <v>0</v>
      </c>
      <c r="H26" s="60">
        <f t="shared" si="11"/>
        <v>-50000</v>
      </c>
      <c r="I26" s="60">
        <f t="shared" si="11"/>
        <v>50000</v>
      </c>
      <c r="J26" s="60">
        <f t="shared" si="11"/>
        <v>0</v>
      </c>
      <c r="K26" s="60">
        <f t="shared" si="11"/>
        <v>0</v>
      </c>
      <c r="L26" s="60">
        <f t="shared" si="11"/>
        <v>0</v>
      </c>
      <c r="M26" s="60">
        <f t="shared" si="11"/>
        <v>0</v>
      </c>
      <c r="N26" s="60">
        <f t="shared" si="11"/>
        <v>0</v>
      </c>
      <c r="O26" s="60">
        <f t="shared" si="11"/>
        <v>0</v>
      </c>
      <c r="P26" s="60">
        <f t="shared" si="11"/>
        <v>0</v>
      </c>
      <c r="Q26" s="60">
        <f t="shared" si="11"/>
        <v>0</v>
      </c>
      <c r="R26" s="60">
        <f t="shared" si="11"/>
        <v>0</v>
      </c>
      <c r="S26" s="60">
        <f t="shared" si="11"/>
        <v>0</v>
      </c>
    </row>
    <row r="27" spans="1:19" ht="22.5">
      <c r="A27" s="53" t="s">
        <v>6</v>
      </c>
      <c r="B27" s="106" t="s">
        <v>34</v>
      </c>
      <c r="C27" s="108" t="s">
        <v>24</v>
      </c>
      <c r="D27" s="110" t="s">
        <v>30</v>
      </c>
      <c r="E27" s="55" t="s">
        <v>3</v>
      </c>
      <c r="F27" s="11">
        <f>F28</f>
        <v>0</v>
      </c>
      <c r="G27" s="11">
        <f aca="true" t="shared" si="12" ref="G27:S27">G28</f>
        <v>0</v>
      </c>
      <c r="H27" s="11">
        <f t="shared" si="12"/>
        <v>-50000</v>
      </c>
      <c r="I27" s="11">
        <f t="shared" si="12"/>
        <v>50000</v>
      </c>
      <c r="J27" s="11">
        <f t="shared" si="12"/>
        <v>0</v>
      </c>
      <c r="K27" s="11">
        <f t="shared" si="12"/>
        <v>0</v>
      </c>
      <c r="L27" s="11">
        <f t="shared" si="12"/>
        <v>0</v>
      </c>
      <c r="M27" s="11">
        <f t="shared" si="12"/>
        <v>0</v>
      </c>
      <c r="N27" s="11">
        <f t="shared" si="12"/>
        <v>0</v>
      </c>
      <c r="O27" s="11">
        <f t="shared" si="12"/>
        <v>0</v>
      </c>
      <c r="P27" s="11">
        <f t="shared" si="12"/>
        <v>0</v>
      </c>
      <c r="Q27" s="11">
        <f t="shared" si="12"/>
        <v>0</v>
      </c>
      <c r="R27" s="11">
        <f t="shared" si="12"/>
        <v>0</v>
      </c>
      <c r="S27" s="11">
        <f t="shared" si="12"/>
        <v>0</v>
      </c>
    </row>
    <row r="28" spans="1:19" ht="22.5">
      <c r="A28" s="91"/>
      <c r="B28" s="107"/>
      <c r="C28" s="109"/>
      <c r="D28" s="111"/>
      <c r="E28" s="56" t="s">
        <v>4</v>
      </c>
      <c r="F28" s="57">
        <v>0</v>
      </c>
      <c r="G28" s="57">
        <v>0</v>
      </c>
      <c r="H28" s="57">
        <v>-50000</v>
      </c>
      <c r="I28" s="57">
        <v>50000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</row>
    <row r="29" spans="1:19" ht="12.75">
      <c r="A29" s="92"/>
      <c r="B29" s="115"/>
      <c r="C29" s="116"/>
      <c r="D29" s="117"/>
      <c r="E29" s="87"/>
      <c r="F29" s="82"/>
      <c r="G29" s="82"/>
      <c r="H29" s="8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s="93" customFormat="1" ht="12.75">
      <c r="A30" s="51" t="s">
        <v>9</v>
      </c>
      <c r="B30" s="77" t="s">
        <v>35</v>
      </c>
      <c r="C30" s="63"/>
      <c r="D30" s="63"/>
      <c r="E30" s="63"/>
      <c r="F30" s="60">
        <f>F31+F34+F37</f>
        <v>2070000</v>
      </c>
      <c r="G30" s="60">
        <f aca="true" t="shared" si="13" ref="G30:S30">G31+G34+G37</f>
        <v>0</v>
      </c>
      <c r="H30" s="60">
        <f t="shared" si="13"/>
        <v>150000</v>
      </c>
      <c r="I30" s="60">
        <f t="shared" si="13"/>
        <v>3970000</v>
      </c>
      <c r="J30" s="60">
        <f t="shared" si="13"/>
        <v>-2050000</v>
      </c>
      <c r="K30" s="60">
        <f t="shared" si="13"/>
        <v>0</v>
      </c>
      <c r="L30" s="60">
        <f t="shared" si="13"/>
        <v>0</v>
      </c>
      <c r="M30" s="60">
        <f t="shared" si="13"/>
        <v>0</v>
      </c>
      <c r="N30" s="60">
        <f t="shared" si="13"/>
        <v>0</v>
      </c>
      <c r="O30" s="60">
        <f t="shared" si="13"/>
        <v>0</v>
      </c>
      <c r="P30" s="60">
        <f t="shared" si="13"/>
        <v>0</v>
      </c>
      <c r="Q30" s="60">
        <f t="shared" si="13"/>
        <v>0</v>
      </c>
      <c r="R30" s="60">
        <f t="shared" si="13"/>
        <v>0</v>
      </c>
      <c r="S30" s="60">
        <f t="shared" si="13"/>
        <v>1570000</v>
      </c>
    </row>
    <row r="31" spans="1:19" s="93" customFormat="1" ht="22.5">
      <c r="A31" s="53" t="s">
        <v>6</v>
      </c>
      <c r="B31" s="106" t="s">
        <v>36</v>
      </c>
      <c r="C31" s="108" t="s">
        <v>24</v>
      </c>
      <c r="D31" s="110" t="s">
        <v>37</v>
      </c>
      <c r="E31" s="55" t="s">
        <v>3</v>
      </c>
      <c r="F31" s="11">
        <f>F32</f>
        <v>800000</v>
      </c>
      <c r="G31" s="11">
        <f aca="true" t="shared" si="14" ref="G31:S31">G32</f>
        <v>0</v>
      </c>
      <c r="H31" s="11">
        <f t="shared" si="14"/>
        <v>50000</v>
      </c>
      <c r="I31" s="11">
        <f t="shared" si="14"/>
        <v>750000</v>
      </c>
      <c r="J31" s="11">
        <f t="shared" si="14"/>
        <v>0</v>
      </c>
      <c r="K31" s="11">
        <f t="shared" si="14"/>
        <v>0</v>
      </c>
      <c r="L31" s="11">
        <f t="shared" si="14"/>
        <v>0</v>
      </c>
      <c r="M31" s="11">
        <f t="shared" si="14"/>
        <v>0</v>
      </c>
      <c r="N31" s="11">
        <f t="shared" si="14"/>
        <v>0</v>
      </c>
      <c r="O31" s="11">
        <f t="shared" si="14"/>
        <v>0</v>
      </c>
      <c r="P31" s="11">
        <f t="shared" si="14"/>
        <v>0</v>
      </c>
      <c r="Q31" s="11">
        <f t="shared" si="14"/>
        <v>0</v>
      </c>
      <c r="R31" s="11">
        <f t="shared" si="14"/>
        <v>0</v>
      </c>
      <c r="S31" s="11">
        <f t="shared" si="14"/>
        <v>800000</v>
      </c>
    </row>
    <row r="32" spans="1:19" s="93" customFormat="1" ht="22.5">
      <c r="A32" s="54"/>
      <c r="B32" s="107"/>
      <c r="C32" s="109"/>
      <c r="D32" s="111"/>
      <c r="E32" s="56" t="s">
        <v>4</v>
      </c>
      <c r="F32" s="57">
        <v>800000</v>
      </c>
      <c r="G32" s="57">
        <v>0</v>
      </c>
      <c r="H32" s="57">
        <v>50000</v>
      </c>
      <c r="I32" s="57">
        <v>750000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800000</v>
      </c>
    </row>
    <row r="33" spans="1:19" s="93" customFormat="1" ht="12.75">
      <c r="A33" s="58"/>
      <c r="B33" s="115"/>
      <c r="C33" s="116"/>
      <c r="D33" s="117"/>
      <c r="E33" s="80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22.5">
      <c r="A34" s="53" t="s">
        <v>29</v>
      </c>
      <c r="B34" s="106" t="s">
        <v>38</v>
      </c>
      <c r="C34" s="108" t="s">
        <v>42</v>
      </c>
      <c r="D34" s="110" t="s">
        <v>39</v>
      </c>
      <c r="E34" s="55" t="s">
        <v>3</v>
      </c>
      <c r="F34" s="11">
        <f>F35</f>
        <v>500000</v>
      </c>
      <c r="G34" s="11">
        <f aca="true" t="shared" si="15" ref="G34:S34">G35</f>
        <v>0</v>
      </c>
      <c r="H34" s="11">
        <f t="shared" si="15"/>
        <v>50000</v>
      </c>
      <c r="I34" s="11">
        <f t="shared" si="15"/>
        <v>2500000</v>
      </c>
      <c r="J34" s="11">
        <f t="shared" si="15"/>
        <v>-2050000</v>
      </c>
      <c r="K34" s="11">
        <f t="shared" si="15"/>
        <v>0</v>
      </c>
      <c r="L34" s="11">
        <f t="shared" si="15"/>
        <v>0</v>
      </c>
      <c r="M34" s="11">
        <f t="shared" si="15"/>
        <v>0</v>
      </c>
      <c r="N34" s="11">
        <f t="shared" si="15"/>
        <v>0</v>
      </c>
      <c r="O34" s="11">
        <f t="shared" si="15"/>
        <v>0</v>
      </c>
      <c r="P34" s="11">
        <f t="shared" si="15"/>
        <v>0</v>
      </c>
      <c r="Q34" s="11">
        <f t="shared" si="15"/>
        <v>0</v>
      </c>
      <c r="R34" s="11">
        <f t="shared" si="15"/>
        <v>0</v>
      </c>
      <c r="S34" s="11">
        <f t="shared" si="15"/>
        <v>0</v>
      </c>
    </row>
    <row r="35" spans="1:19" ht="22.5">
      <c r="A35" s="54"/>
      <c r="B35" s="118"/>
      <c r="C35" s="109"/>
      <c r="D35" s="111"/>
      <c r="E35" s="56" t="s">
        <v>4</v>
      </c>
      <c r="F35" s="57">
        <v>500000</v>
      </c>
      <c r="G35" s="57">
        <v>0</v>
      </c>
      <c r="H35" s="57">
        <v>50000</v>
      </c>
      <c r="I35" s="57">
        <v>2500000</v>
      </c>
      <c r="J35" s="57">
        <v>-2050000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</row>
    <row r="36" spans="1:19" ht="12.75">
      <c r="A36" s="58"/>
      <c r="B36" s="119"/>
      <c r="C36" s="116"/>
      <c r="D36" s="117"/>
      <c r="E36" s="80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s="93" customFormat="1" ht="22.5">
      <c r="A37" s="53" t="s">
        <v>31</v>
      </c>
      <c r="B37" s="106" t="s">
        <v>40</v>
      </c>
      <c r="C37" s="108" t="s">
        <v>24</v>
      </c>
      <c r="D37" s="110" t="s">
        <v>39</v>
      </c>
      <c r="E37" s="55" t="s">
        <v>3</v>
      </c>
      <c r="F37" s="11">
        <f>F40+F39+F38</f>
        <v>770000</v>
      </c>
      <c r="G37" s="11">
        <f>G40+G39+G38</f>
        <v>0</v>
      </c>
      <c r="H37" s="11">
        <f>H40+H39+H38</f>
        <v>50000</v>
      </c>
      <c r="I37" s="11">
        <f aca="true" t="shared" si="16" ref="I37:S37">I40+I39+I38</f>
        <v>720000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1">
        <f t="shared" si="16"/>
        <v>0</v>
      </c>
      <c r="O37" s="11">
        <f t="shared" si="16"/>
        <v>0</v>
      </c>
      <c r="P37" s="11">
        <f t="shared" si="16"/>
        <v>0</v>
      </c>
      <c r="Q37" s="11">
        <f t="shared" si="16"/>
        <v>0</v>
      </c>
      <c r="R37" s="11">
        <f t="shared" si="16"/>
        <v>0</v>
      </c>
      <c r="S37" s="11">
        <f t="shared" si="16"/>
        <v>770000</v>
      </c>
    </row>
    <row r="38" spans="1:19" s="93" customFormat="1" ht="22.5">
      <c r="A38" s="54"/>
      <c r="B38" s="107"/>
      <c r="C38" s="109"/>
      <c r="D38" s="111"/>
      <c r="E38" s="56" t="s">
        <v>4</v>
      </c>
      <c r="F38" s="57">
        <v>770000</v>
      </c>
      <c r="G38" s="57">
        <v>0</v>
      </c>
      <c r="H38" s="57">
        <v>50000</v>
      </c>
      <c r="I38" s="57">
        <v>720000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770000</v>
      </c>
    </row>
    <row r="39" spans="1:19" s="93" customFormat="1" ht="12.75">
      <c r="A39" s="58"/>
      <c r="B39" s="115"/>
      <c r="C39" s="116"/>
      <c r="D39" s="117"/>
      <c r="E39" s="80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</sheetData>
  <sheetProtection/>
  <mergeCells count="25">
    <mergeCell ref="B31:B33"/>
    <mergeCell ref="C31:C33"/>
    <mergeCell ref="D31:D33"/>
    <mergeCell ref="B37:B39"/>
    <mergeCell ref="C37:C39"/>
    <mergeCell ref="D37:D39"/>
    <mergeCell ref="B34:B36"/>
    <mergeCell ref="C34:C36"/>
    <mergeCell ref="D34:D36"/>
    <mergeCell ref="B20:B21"/>
    <mergeCell ref="C20:C21"/>
    <mergeCell ref="D20:D21"/>
    <mergeCell ref="C3:K3"/>
    <mergeCell ref="C5:C6"/>
    <mergeCell ref="B27:B29"/>
    <mergeCell ref="C27:C29"/>
    <mergeCell ref="D27:D29"/>
    <mergeCell ref="G5:R5"/>
    <mergeCell ref="C4:L4"/>
    <mergeCell ref="R4:S4"/>
    <mergeCell ref="L2:S3"/>
    <mergeCell ref="A2:B3"/>
    <mergeCell ref="A4:B4"/>
    <mergeCell ref="S5:S6"/>
    <mergeCell ref="D5:D6"/>
  </mergeCells>
  <printOptions/>
  <pageMargins left="0.03937007874015748" right="0.03937007874015748" top="0.5905511811023623" bottom="0.5511811023622047" header="0.31496062992125984" footer="0.31496062992125984"/>
  <pageSetup fitToHeight="1" fitToWidth="1" orientation="landscape" pageOrder="overThenDown" scale="69" r:id="rId1"/>
  <ignoredErrors>
    <ignoredError sqref="F8:F11 H8:K8 G11:S14 G8 L8:S8 H10:K10 G10 L10:S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Zygmunt</dc:creator>
  <cp:keywords/>
  <dc:description/>
  <cp:lastModifiedBy>ZOIUM</cp:lastModifiedBy>
  <cp:lastPrinted>2017-07-24T11:23:39Z</cp:lastPrinted>
  <dcterms:created xsi:type="dcterms:W3CDTF">2012-09-04T10:09:00Z</dcterms:created>
  <dcterms:modified xsi:type="dcterms:W3CDTF">2017-07-24T11:29:15Z</dcterms:modified>
  <cp:category/>
  <cp:version/>
  <cp:contentType/>
  <cp:contentStatus/>
</cp:coreProperties>
</file>